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grupa 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<sst xmlns="http://schemas.openxmlformats.org/spreadsheetml/2006/main" count="47" uniqueCount="47">
  <si>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Bilans stanja</t>
  </si>
  <si>
    <t>Stalna imovina</t>
  </si>
  <si>
    <t>Osnovna sredstva</t>
  </si>
  <si>
    <t>Dugoročna potraživanja</t>
  </si>
  <si>
    <t>Dugoročni finansijski plasmani</t>
  </si>
  <si>
    <t>Obrtna imovina</t>
  </si>
  <si>
    <t>Zalihe</t>
  </si>
  <si>
    <t>Potraživanja od kupaca</t>
  </si>
  <si>
    <t>Gotovina i gotovinski ekvivalenti</t>
  </si>
  <si>
    <t>Unaprijed plaćeni troškovi</t>
  </si>
  <si>
    <t>Ukupna aktiva</t>
  </si>
  <si>
    <t>Kapital i rezerve</t>
  </si>
  <si>
    <t>Upisani kapital</t>
  </si>
  <si>
    <t>Revalorizacione rezerve</t>
  </si>
  <si>
    <t>Ostale rezerve</t>
  </si>
  <si>
    <t>Neraspoređeni dobitak/gubitak</t>
  </si>
  <si>
    <t>Dugoročne obaveze</t>
  </si>
  <si>
    <t>Dugoročni krediti</t>
  </si>
  <si>
    <t>Dug. rezervisanja</t>
  </si>
  <si>
    <t>Kratkoročne obaveze</t>
  </si>
  <si>
    <t>Kratkoročne obaveze iz poslovanja</t>
  </si>
  <si>
    <t>Kratkoročne finansijske obaveze</t>
  </si>
  <si>
    <t>Obaveze za poreze</t>
  </si>
  <si>
    <t>Ukupna pasiva</t>
  </si>
  <si>
    <t>Bilans uspjeha</t>
  </si>
  <si>
    <t>Poslovni prihodi</t>
  </si>
  <si>
    <t>Prihodi od prodaje</t>
  </si>
  <si>
    <t>Ostali poslovni prihodi</t>
  </si>
  <si>
    <t>Poslovni rashodi</t>
  </si>
  <si>
    <t>Troškovi materijala, goriva i energije</t>
  </si>
  <si>
    <t>Zarade i ostala lična primanja</t>
  </si>
  <si>
    <t>Amortizacija</t>
  </si>
  <si>
    <t>Ostali poslovni rashodi</t>
  </si>
  <si>
    <t>Dobit iz poslovanja</t>
  </si>
  <si>
    <t>Neto finansijski trošak</t>
  </si>
  <si>
    <t>Porez na dobitak</t>
  </si>
  <si>
    <t>Neto dobitak/gubitak</t>
  </si>
  <si>
    <t>Izračunati organski sastav sredstava i stepen zaduženosti i interpretirati rezultate.</t>
  </si>
  <si>
    <t>Izračunati knjigovodstvenu vrijednost po akciji .</t>
  </si>
  <si>
    <t>Izračunati koeficijent dugoročne finansijske ravnoteže i interpretirati rezultat.</t>
  </si>
  <si>
    <t>Izračunati vrijeme obrta zaliha, uz pretpostavku da cijena koštanja realizovanih proizvoda čini 60% ukupnih poslovnih rashoda.</t>
  </si>
  <si>
    <t>Izračunati vrijeme obrta neto obrtnih sredstava.</t>
  </si>
  <si>
    <t>Ukoliko preduzeće proda zalihe u vrijednosti od 400.000 u 2009. godini, kako će to uticati na rigorozni racio likvidnosti?</t>
  </si>
  <si>
    <t>Izračunati koeficijent pokrića kamata i interpretirati.</t>
  </si>
  <si>
    <t>Ukoliko je politika preduzeća da odnos dugoročnih obaveza i sopstvenog kapitala ne prelazi 0,55 u tekućoj godini, koliko se preduzeće može dodatno dugoročno zadužiti, a da ne prekrši politiku?</t>
  </si>
  <si>
    <t>Ako znamo da je odnos tržišne cijene po akciji i neto dobitka po akciji 6, i da je dividendna stopa 8%, izračunati racio plaćanja dividende (emituje se 100.000 akcija).</t>
  </si>
  <si>
    <t>Izračunati stopu neto prinosa na ukupan kapital u 2011. godini koristeći Du Pont analizu i dati komentar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</si>
</sst>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.000000"/>
    <numFmt numFmtId="187" formatCode="#,##0.000"/>
    <numFmt numFmtId="188" formatCode="#,##0.0000"/>
    <numFmt numFmtId="189" formatCode="0.000000"/>
    <numFmt numFmtId="190" formatCode="0.00000"/>
    <numFmt numFmtId="191" formatCode="0.0"/>
    <numFmt numFmtId="192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40"/>
  <sheetViews>
    <sheetView tabSelected="1" zoomScalePageLayoutView="0" workbookViewId="0" topLeftCell="A13">
      <selection activeCell="A41" sqref="A41:IV56"/>
    </sheetView>
  </sheetViews>
  <sheetFormatPr defaultColWidth="9.140625" defaultRowHeight="15"/>
  <cols>
    <col min="2" max="2" width="19.8515625" style="0" customWidth="1"/>
    <col min="3" max="3" width="32.28125" style="0" bestFit="1" customWidth="1"/>
    <col min="4" max="5" width="11.57421875" style="0" bestFit="1" customWidth="1"/>
    <col min="6" max="6" width="12.00390625" style="0" bestFit="1" customWidth="1"/>
    <col min="7" max="7" width="10.8515625" style="0" bestFit="1" customWidth="1"/>
    <col min="8" max="8" width="9.7109375" style="0" customWidth="1"/>
    <col min="9" max="9" width="33.57421875" style="0" customWidth="1"/>
    <col min="10" max="10" width="10.28125" style="0" bestFit="1" customWidth="1"/>
    <col min="11" max="11" width="9.28125" style="0" bestFit="1" customWidth="1"/>
  </cols>
  <sheetData>
    <row r="3" spans="3:5" ht="15">
      <c r="C3" s="4"/>
      <c r="D3" s="4"/>
      <c r="E3" s="4"/>
    </row>
    <row r="4" spans="3:11" ht="15">
      <c r="C4" s="2" t="s">
        <v>0</v>
      </c>
      <c r="D4" s="2"/>
      <c r="E4" s="2"/>
      <c r="I4" s="2" t="s">
        <v>24</v>
      </c>
      <c r="J4" s="2"/>
      <c r="K4" s="2"/>
    </row>
    <row r="5" spans="3:11" ht="15">
      <c r="C5" s="2"/>
      <c r="D5" s="2">
        <v>2011</v>
      </c>
      <c r="E5" s="2">
        <v>2010</v>
      </c>
      <c r="I5" s="2"/>
      <c r="J5" s="2">
        <v>2011</v>
      </c>
      <c r="K5" s="2">
        <v>2010</v>
      </c>
    </row>
    <row r="6" spans="3:11" ht="15">
      <c r="C6" s="2" t="s">
        <v>1</v>
      </c>
      <c r="D6" s="3">
        <f>SUM(D7:D9)</f>
        <v>11010977</v>
      </c>
      <c r="E6" s="3">
        <f>SUM(E7:E9)</f>
        <v>9506644</v>
      </c>
      <c r="I6" s="2" t="s">
        <v>25</v>
      </c>
      <c r="J6" s="3">
        <f>J7+J8</f>
        <v>8941209</v>
      </c>
      <c r="K6" s="3">
        <f>K7+K8</f>
        <v>7493055</v>
      </c>
    </row>
    <row r="7" spans="3:11" ht="15">
      <c r="C7" s="4" t="s">
        <v>2</v>
      </c>
      <c r="D7" s="5">
        <v>10395777</v>
      </c>
      <c r="E7" s="5">
        <v>8999555</v>
      </c>
      <c r="I7" s="4" t="s">
        <v>26</v>
      </c>
      <c r="J7" s="5">
        <v>8420666</v>
      </c>
      <c r="K7" s="5">
        <v>7390555</v>
      </c>
    </row>
    <row r="8" spans="3:11" ht="15">
      <c r="C8" s="4" t="s">
        <v>3</v>
      </c>
      <c r="D8" s="5">
        <v>158900</v>
      </c>
      <c r="E8" s="5">
        <v>85456</v>
      </c>
      <c r="I8" s="4" t="s">
        <v>27</v>
      </c>
      <c r="J8" s="5">
        <v>520543</v>
      </c>
      <c r="K8" s="5">
        <v>102500</v>
      </c>
    </row>
    <row r="9" spans="3:11" ht="15">
      <c r="C9" s="4" t="s">
        <v>4</v>
      </c>
      <c r="D9" s="5">
        <v>456300</v>
      </c>
      <c r="E9" s="5">
        <v>421633</v>
      </c>
      <c r="I9" s="2" t="s">
        <v>28</v>
      </c>
      <c r="J9" s="3">
        <f>SUM(J10:J13)</f>
        <v>6803861</v>
      </c>
      <c r="K9" s="3">
        <f>SUM(K10:K13)</f>
        <v>5877566</v>
      </c>
    </row>
    <row r="10" spans="3:11" ht="15">
      <c r="C10" s="2" t="s">
        <v>5</v>
      </c>
      <c r="D10" s="3">
        <f>SUM(D11:D14)</f>
        <v>3634472</v>
      </c>
      <c r="E10" s="3">
        <f>SUM(E11:E14)</f>
        <v>2245450</v>
      </c>
      <c r="I10" s="4" t="s">
        <v>29</v>
      </c>
      <c r="J10" s="5">
        <v>3387955</v>
      </c>
      <c r="K10" s="5">
        <v>2890455</v>
      </c>
    </row>
    <row r="11" spans="3:11" ht="15">
      <c r="C11" s="4" t="s">
        <v>6</v>
      </c>
      <c r="D11" s="5">
        <v>1850456</v>
      </c>
      <c r="E11" s="5">
        <v>1300250</v>
      </c>
      <c r="I11" s="4" t="s">
        <v>30</v>
      </c>
      <c r="J11" s="5">
        <v>1456789</v>
      </c>
      <c r="K11" s="5">
        <v>1139513</v>
      </c>
    </row>
    <row r="12" spans="3:11" ht="15">
      <c r="C12" s="4" t="s">
        <v>7</v>
      </c>
      <c r="D12" s="5">
        <v>987566</v>
      </c>
      <c r="E12" s="5">
        <v>650000</v>
      </c>
      <c r="I12" s="4" t="s">
        <v>31</v>
      </c>
      <c r="J12" s="5">
        <v>1090617</v>
      </c>
      <c r="K12" s="5">
        <v>886871</v>
      </c>
    </row>
    <row r="13" spans="3:11" ht="15">
      <c r="C13" s="4" t="s">
        <v>8</v>
      </c>
      <c r="D13" s="5">
        <v>500000</v>
      </c>
      <c r="E13" s="5">
        <v>250000</v>
      </c>
      <c r="I13" s="4" t="s">
        <v>32</v>
      </c>
      <c r="J13" s="5">
        <v>868500</v>
      </c>
      <c r="K13" s="5">
        <v>960727</v>
      </c>
    </row>
    <row r="14" spans="3:11" ht="15">
      <c r="C14" s="4" t="s">
        <v>9</v>
      </c>
      <c r="D14" s="5">
        <v>296450</v>
      </c>
      <c r="E14" s="5">
        <v>45200</v>
      </c>
      <c r="I14" s="2" t="s">
        <v>33</v>
      </c>
      <c r="J14" s="3">
        <f>J6-J9</f>
        <v>2137348</v>
      </c>
      <c r="K14" s="3">
        <f>K6-K9</f>
        <v>1615489</v>
      </c>
    </row>
    <row r="15" spans="3:11" ht="15">
      <c r="C15" s="2" t="s">
        <v>10</v>
      </c>
      <c r="D15" s="3">
        <f>D6+D10</f>
        <v>14645449</v>
      </c>
      <c r="E15" s="3">
        <f>E6+E10</f>
        <v>11752094</v>
      </c>
      <c r="I15" s="4" t="s">
        <v>34</v>
      </c>
      <c r="J15" s="5">
        <v>961200</v>
      </c>
      <c r="K15" s="5">
        <v>775689</v>
      </c>
    </row>
    <row r="16" spans="3:11" ht="15">
      <c r="C16" s="2" t="s">
        <v>11</v>
      </c>
      <c r="D16" s="3">
        <f>SUM(D17:D20)</f>
        <v>9244917</v>
      </c>
      <c r="E16" s="3">
        <f>SUM(E17:E20)</f>
        <v>6796916</v>
      </c>
      <c r="I16" s="4" t="s">
        <v>35</v>
      </c>
      <c r="J16" s="5">
        <f>(J14-J15)*0.09</f>
        <v>105853.31999999999</v>
      </c>
      <c r="K16" s="5">
        <f>(K14-K15)*0.09</f>
        <v>75582</v>
      </c>
    </row>
    <row r="17" spans="3:11" ht="15">
      <c r="C17" s="4" t="s">
        <v>12</v>
      </c>
      <c r="D17" s="5">
        <v>5800230</v>
      </c>
      <c r="E17" s="5">
        <v>3820456</v>
      </c>
      <c r="I17" s="2" t="s">
        <v>36</v>
      </c>
      <c r="J17" s="3">
        <f>J14-(J15+J16)</f>
        <v>1070294.68</v>
      </c>
      <c r="K17" s="3">
        <f>K14-(K15+K16)</f>
        <v>764218</v>
      </c>
    </row>
    <row r="18" spans="3:5" ht="15">
      <c r="C18" s="4" t="s">
        <v>13</v>
      </c>
      <c r="D18" s="5">
        <v>1879666</v>
      </c>
      <c r="E18" s="5">
        <f>1230000+704264</f>
        <v>1934264</v>
      </c>
    </row>
    <row r="19" spans="3:7" ht="15">
      <c r="C19" s="4" t="s">
        <v>14</v>
      </c>
      <c r="D19" s="5">
        <v>862457</v>
      </c>
      <c r="E19" s="5">
        <v>654746</v>
      </c>
      <c r="G19" s="1"/>
    </row>
    <row r="20" spans="3:9" ht="15">
      <c r="C20" s="4" t="s">
        <v>15</v>
      </c>
      <c r="D20" s="5">
        <v>702564</v>
      </c>
      <c r="E20" s="5">
        <v>387450</v>
      </c>
      <c r="G20" s="1"/>
      <c r="I20" s="1"/>
    </row>
    <row r="21" spans="3:5" ht="15">
      <c r="C21" s="2" t="s">
        <v>16</v>
      </c>
      <c r="D21" s="3">
        <f>SUM(D22:D23)</f>
        <v>4024777</v>
      </c>
      <c r="E21" s="3">
        <f>SUM(E22:E23)</f>
        <v>3030267</v>
      </c>
    </row>
    <row r="22" spans="3:5" ht="15">
      <c r="C22" s="4" t="s">
        <v>17</v>
      </c>
      <c r="D22" s="5">
        <v>3456000</v>
      </c>
      <c r="E22" s="5">
        <v>2742302</v>
      </c>
    </row>
    <row r="23" spans="3:9" ht="15">
      <c r="C23" s="4" t="s">
        <v>18</v>
      </c>
      <c r="D23" s="5">
        <v>568777</v>
      </c>
      <c r="E23" s="5">
        <v>287965</v>
      </c>
      <c r="G23" s="1"/>
      <c r="I23" s="7"/>
    </row>
    <row r="24" spans="3:6" ht="15">
      <c r="C24" s="2" t="s">
        <v>19</v>
      </c>
      <c r="D24" s="3">
        <f>SUM(D25:D27)</f>
        <v>1375755</v>
      </c>
      <c r="E24" s="3">
        <f>SUM(E25:E27)</f>
        <v>1924911</v>
      </c>
      <c r="F24" s="1">
        <f>D28-D15</f>
        <v>0</v>
      </c>
    </row>
    <row r="25" spans="3:7" ht="15">
      <c r="C25" s="4" t="s">
        <v>20</v>
      </c>
      <c r="D25" s="5">
        <v>509895</v>
      </c>
      <c r="E25" s="5">
        <v>492902</v>
      </c>
      <c r="G25" s="1">
        <f>E15-E28</f>
        <v>0</v>
      </c>
    </row>
    <row r="26" spans="3:5" ht="15">
      <c r="C26" s="4" t="s">
        <v>21</v>
      </c>
      <c r="D26" s="5">
        <v>430000</v>
      </c>
      <c r="E26" s="5">
        <v>1000009</v>
      </c>
    </row>
    <row r="27" spans="3:5" ht="15">
      <c r="C27" s="4" t="s">
        <v>22</v>
      </c>
      <c r="D27" s="5">
        <f>445000-9140</f>
        <v>435860</v>
      </c>
      <c r="E27" s="5">
        <v>432000</v>
      </c>
    </row>
    <row r="28" spans="3:10" ht="15">
      <c r="C28" s="2" t="s">
        <v>23</v>
      </c>
      <c r="D28" s="3">
        <f>D16+D21+D24</f>
        <v>14645449</v>
      </c>
      <c r="E28" s="3">
        <f>E16+E21+E24</f>
        <v>11752094</v>
      </c>
      <c r="J28">
        <f>11.25+13.75</f>
        <v>25</v>
      </c>
    </row>
    <row r="29" ht="15">
      <c r="J29">
        <f>8*2.5</f>
        <v>20</v>
      </c>
    </row>
    <row r="30" ht="15" hidden="1"/>
    <row r="31" spans="3:8" ht="15" hidden="1">
      <c r="C31" s="10" t="s">
        <v>37</v>
      </c>
      <c r="D31" s="10"/>
      <c r="E31" s="10"/>
      <c r="F31" s="10"/>
      <c r="G31" s="10"/>
      <c r="H31" s="10"/>
    </row>
    <row r="32" spans="3:8" ht="15" hidden="1">
      <c r="C32" s="10" t="s">
        <v>39</v>
      </c>
      <c r="D32" s="10"/>
      <c r="E32" s="10"/>
      <c r="F32" s="10"/>
      <c r="G32" s="10"/>
      <c r="H32" s="10"/>
    </row>
    <row r="33" ht="15" hidden="1">
      <c r="C33" t="s">
        <v>42</v>
      </c>
    </row>
    <row r="34" spans="3:12" ht="15" hidden="1">
      <c r="C34" s="10" t="s">
        <v>40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3:6" ht="15" hidden="1">
      <c r="C35" s="10" t="s">
        <v>41</v>
      </c>
      <c r="D35" s="10"/>
      <c r="E35" s="10"/>
      <c r="F35" s="10"/>
    </row>
    <row r="36" spans="3:13" ht="15" hidden="1">
      <c r="C36" s="9" t="s">
        <v>44</v>
      </c>
      <c r="D36" s="9"/>
      <c r="E36" s="9"/>
      <c r="F36" s="9"/>
      <c r="G36" s="9"/>
      <c r="H36" s="9"/>
      <c r="I36" s="9"/>
      <c r="J36" s="9"/>
      <c r="K36" s="9"/>
      <c r="L36" s="9"/>
      <c r="M36" s="9"/>
    </row>
    <row r="37" ht="15" hidden="1">
      <c r="C37" s="8" t="s">
        <v>46</v>
      </c>
    </row>
    <row r="38" spans="3:13" ht="15" hidden="1">
      <c r="C38" s="9" t="s">
        <v>45</v>
      </c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3:13" ht="15" hidden="1">
      <c r="C39" s="10" t="s">
        <v>43</v>
      </c>
      <c r="D39" s="10"/>
      <c r="E39" s="10"/>
      <c r="F39" s="10"/>
      <c r="G39" s="10"/>
      <c r="H39" s="10"/>
      <c r="I39" s="10"/>
      <c r="J39" s="10"/>
      <c r="K39" s="10"/>
      <c r="L39" s="10"/>
      <c r="M39" s="6"/>
    </row>
    <row r="40" spans="3:13" ht="15" hidden="1">
      <c r="C40" s="10" t="s">
        <v>38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</sheetData>
  <sheetProtection/>
  <mergeCells count="8">
    <mergeCell ref="C32:H32"/>
    <mergeCell ref="C38:M38"/>
    <mergeCell ref="C40:M40"/>
    <mergeCell ref="C31:H31"/>
    <mergeCell ref="C34:L34"/>
    <mergeCell ref="C35:F35"/>
    <mergeCell ref="C39:L39"/>
    <mergeCell ref="C36:M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User</cp:lastModifiedBy>
  <dcterms:created xsi:type="dcterms:W3CDTF">2009-03-15T14:18:00Z</dcterms:created>
  <dcterms:modified xsi:type="dcterms:W3CDTF">2018-03-08T08:27:00Z</dcterms:modified>
  <cp:category/>
  <cp:version/>
  <cp:contentType/>
  <cp:contentStatus/>
</cp:coreProperties>
</file>